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235j\Desktop\"/>
    </mc:Choice>
  </mc:AlternateContent>
  <bookViews>
    <workbookView xWindow="0" yWindow="0" windowWidth="20490" windowHeight="7620"/>
  </bookViews>
  <sheets>
    <sheet name="Ark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2" l="1"/>
  <c r="I46" i="2"/>
  <c r="I48" i="2" s="1"/>
  <c r="I8" i="2"/>
  <c r="I14" i="2"/>
  <c r="O46" i="2"/>
  <c r="O48" i="2" s="1"/>
  <c r="M46" i="2"/>
  <c r="K46" i="2"/>
  <c r="G46" i="2"/>
  <c r="E46" i="2"/>
  <c r="C42" i="2"/>
  <c r="C46" i="2" s="1"/>
  <c r="O14" i="2"/>
  <c r="M14" i="2"/>
  <c r="K14" i="2"/>
  <c r="G14" i="2"/>
  <c r="E14" i="2"/>
  <c r="C14" i="2"/>
  <c r="C48" i="2" l="1"/>
  <c r="E48" i="2"/>
  <c r="M48" i="2"/>
  <c r="K48" i="2"/>
  <c r="G48" i="2"/>
</calcChain>
</file>

<file path=xl/sharedStrings.xml><?xml version="1.0" encoding="utf-8"?>
<sst xmlns="http://schemas.openxmlformats.org/spreadsheetml/2006/main" count="50" uniqueCount="47">
  <si>
    <t>BUDGET 2021</t>
  </si>
  <si>
    <t>REGNSKAB 2021</t>
  </si>
  <si>
    <t>BUDGET 2022</t>
  </si>
  <si>
    <t>BUDGET 2023</t>
  </si>
  <si>
    <t>Medlemskontingent</t>
  </si>
  <si>
    <t>Lokaletilskud</t>
  </si>
  <si>
    <t>Aktivitets-/medlemstilskud</t>
  </si>
  <si>
    <t>Kursustilskud</t>
  </si>
  <si>
    <t>Ture, lejre, grenaktiviteter</t>
  </si>
  <si>
    <t>Arrangementer og aktiviteter</t>
  </si>
  <si>
    <t>Indmeldelsesgebyr</t>
  </si>
  <si>
    <t>Gaver/støtteforening</t>
  </si>
  <si>
    <t>Lotteri/anden indtægt</t>
  </si>
  <si>
    <t>Diverse indtægter</t>
  </si>
  <si>
    <t>Renter</t>
  </si>
  <si>
    <t>Indtægter</t>
  </si>
  <si>
    <t>Korpskontingent</t>
  </si>
  <si>
    <t>Divisionskontingent</t>
  </si>
  <si>
    <t>PR</t>
  </si>
  <si>
    <t>Materiel</t>
  </si>
  <si>
    <t>Udmeldt med gæld</t>
  </si>
  <si>
    <t>Kurser</t>
  </si>
  <si>
    <t>Ledermaterialer</t>
  </si>
  <si>
    <t>Alarm</t>
  </si>
  <si>
    <t>Kontorhold</t>
  </si>
  <si>
    <t>Udgifter ifm. lotteri mm</t>
  </si>
  <si>
    <t>Telefon og internet</t>
  </si>
  <si>
    <t>Gaver og repræsentation</t>
  </si>
  <si>
    <t>Bogføring</t>
  </si>
  <si>
    <t>Møder i gruppen</t>
  </si>
  <si>
    <t>Møder uden for gruppen</t>
  </si>
  <si>
    <t>Porto og gebyr</t>
  </si>
  <si>
    <t>Lokaleleje</t>
  </si>
  <si>
    <t>Skatter og afgifter</t>
  </si>
  <si>
    <t>Vedligeholdelse Spejdercenteret, både og havn</t>
  </si>
  <si>
    <t>El, vand og varme</t>
  </si>
  <si>
    <t>Forsikringer</t>
  </si>
  <si>
    <t>Rengøring ude og inde</t>
  </si>
  <si>
    <t>Hyttebyggeri (Toiletbygning/Spejderhaven)</t>
  </si>
  <si>
    <t>Diverse udgifter</t>
  </si>
  <si>
    <t>Ekstraordinære udgifter for 2021: Sommerlejr i Østrig</t>
  </si>
  <si>
    <t>Udgifter</t>
  </si>
  <si>
    <t>Resultat</t>
  </si>
  <si>
    <t>BUDGET 2024</t>
  </si>
  <si>
    <t>BUDGET 2  2023</t>
  </si>
  <si>
    <t>Andre offentlige tilskud (2023 Shelter/Spejderhaven)</t>
  </si>
  <si>
    <t>REGNSKAB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</si>
</sst>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wrapText="1"/>
    </xf>
    <xf numFmtId="0" fontId="0" fillId="3" borderId="0" xfId="0" applyFill="1"/>
    <xf numFmtId="3" fontId="4" fillId="3" borderId="1" xfId="0" applyNumberFormat="1" applyFont="1" applyFill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3" fontId="0" fillId="0" borderId="3" xfId="0" applyNumberFormat="1" applyBorder="1"/>
    <xf numFmtId="3" fontId="3" fillId="2" borderId="3" xfId="0" applyNumberFormat="1" applyFont="1" applyFill="1" applyBorder="1" applyAlignment="1">
      <alignment wrapText="1"/>
    </xf>
    <xf numFmtId="3" fontId="3" fillId="3" borderId="3" xfId="0" applyNumberFormat="1" applyFont="1" applyFill="1" applyBorder="1" applyAlignment="1">
      <alignment wrapText="1"/>
    </xf>
    <xf numFmtId="3" fontId="4" fillId="3" borderId="3" xfId="0" applyNumberFormat="1" applyFont="1" applyFill="1" applyBorder="1" applyAlignment="1">
      <alignment wrapText="1"/>
    </xf>
    <xf numFmtId="3" fontId="0" fillId="0" borderId="0" xfId="0" applyNumberFormat="1" applyFill="1" applyBorder="1"/>
    <xf numFmtId="3" fontId="1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3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3" fontId="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wrapText="1"/>
    </xf>
    <xf numFmtId="0" fontId="0" fillId="0" borderId="4" xfId="0" applyFill="1" applyBorder="1"/>
    <xf numFmtId="0" fontId="3" fillId="0" borderId="4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13" workbookViewId="0">
      <selection activeCell="A25" sqref="A25"/>
    </sheetView>
  </sheetViews>
  <sheetFormatPr defaultRowHeight="15" x14ac:dyDescent="0.25"/>
  <cols>
    <col min="1" max="1" width="71.42578125" bestFit="1" customWidth="1"/>
    <col min="2" max="2" width="10.7109375" style="28" customWidth="1"/>
    <col min="3" max="3" width="12.42578125" customWidth="1"/>
    <col min="4" max="4" width="9.140625" style="24" customWidth="1"/>
    <col min="5" max="5" width="15" customWidth="1"/>
    <col min="6" max="6" width="9.140625" style="24" customWidth="1"/>
    <col min="7" max="7" width="12.42578125" customWidth="1"/>
    <col min="8" max="8" width="10" style="24" customWidth="1"/>
    <col min="9" max="9" width="15.7109375" customWidth="1"/>
    <col min="11" max="11" width="12.42578125" bestFit="1" customWidth="1"/>
    <col min="12" max="12" width="7.7109375" customWidth="1"/>
    <col min="13" max="13" width="14.42578125" bestFit="1" customWidth="1"/>
    <col min="15" max="15" width="12.42578125" bestFit="1" customWidth="1"/>
  </cols>
  <sheetData>
    <row r="1" spans="1:15" x14ac:dyDescent="0.25">
      <c r="A1" s="11"/>
      <c r="C1" s="15" t="s">
        <v>0</v>
      </c>
      <c r="D1" s="23"/>
      <c r="E1" s="4" t="s">
        <v>1</v>
      </c>
      <c r="G1" s="4" t="s">
        <v>2</v>
      </c>
      <c r="H1" s="19"/>
      <c r="I1" s="4" t="s">
        <v>46</v>
      </c>
      <c r="K1" s="4" t="s">
        <v>3</v>
      </c>
      <c r="M1" s="4" t="s">
        <v>44</v>
      </c>
      <c r="O1" s="4" t="s">
        <v>43</v>
      </c>
    </row>
    <row r="2" spans="1:15" x14ac:dyDescent="0.25">
      <c r="A2" s="12" t="s">
        <v>4</v>
      </c>
      <c r="B2" s="29"/>
      <c r="C2" s="15">
        <v>90000</v>
      </c>
      <c r="D2" s="23"/>
      <c r="E2" s="5">
        <v>85967.039999999994</v>
      </c>
      <c r="G2" s="5">
        <v>85000</v>
      </c>
      <c r="H2" s="20"/>
      <c r="I2" s="5">
        <v>81470.509999999995</v>
      </c>
      <c r="J2" s="1"/>
      <c r="K2" s="5">
        <v>85000</v>
      </c>
      <c r="M2" s="5">
        <v>80000</v>
      </c>
      <c r="O2" s="5">
        <v>85000</v>
      </c>
    </row>
    <row r="3" spans="1:15" x14ac:dyDescent="0.25">
      <c r="A3" s="12" t="s">
        <v>5</v>
      </c>
      <c r="B3" s="29"/>
      <c r="C3" s="15">
        <v>75000</v>
      </c>
      <c r="D3" s="23"/>
      <c r="E3" s="5">
        <v>104139</v>
      </c>
      <c r="G3" s="4">
        <v>85000</v>
      </c>
      <c r="H3" s="19"/>
      <c r="I3" s="4">
        <v>122799</v>
      </c>
      <c r="K3" s="4">
        <v>85000</v>
      </c>
      <c r="M3" s="4">
        <v>85000</v>
      </c>
      <c r="O3" s="4">
        <v>85000</v>
      </c>
    </row>
    <row r="4" spans="1:15" x14ac:dyDescent="0.25">
      <c r="A4" s="12" t="s">
        <v>6</v>
      </c>
      <c r="B4" s="29"/>
      <c r="C4" s="15">
        <v>20000</v>
      </c>
      <c r="D4" s="23"/>
      <c r="E4" s="5">
        <v>20621</v>
      </c>
      <c r="G4" s="4">
        <v>20000</v>
      </c>
      <c r="H4" s="19"/>
      <c r="I4" s="4">
        <v>43403</v>
      </c>
      <c r="K4" s="4">
        <v>20000</v>
      </c>
      <c r="M4" s="4">
        <v>20000</v>
      </c>
      <c r="O4" s="4">
        <v>20000</v>
      </c>
    </row>
    <row r="5" spans="1:15" x14ac:dyDescent="0.25">
      <c r="A5" s="12" t="s">
        <v>7</v>
      </c>
      <c r="B5" s="29"/>
      <c r="C5" s="15">
        <v>2000</v>
      </c>
      <c r="D5" s="23"/>
      <c r="E5" s="5">
        <v>375</v>
      </c>
      <c r="G5" s="4">
        <v>2000</v>
      </c>
      <c r="H5" s="19"/>
      <c r="I5" s="4">
        <v>4498</v>
      </c>
      <c r="K5" s="4">
        <v>2000</v>
      </c>
      <c r="M5" s="4">
        <v>2000</v>
      </c>
      <c r="O5" s="4">
        <v>2000</v>
      </c>
    </row>
    <row r="6" spans="1:15" x14ac:dyDescent="0.25">
      <c r="A6" s="12" t="s">
        <v>45</v>
      </c>
      <c r="B6" s="29"/>
      <c r="C6" s="15">
        <v>0</v>
      </c>
      <c r="D6" s="23"/>
      <c r="E6" s="5">
        <v>19900</v>
      </c>
      <c r="G6" s="4">
        <v>0</v>
      </c>
      <c r="H6" s="19"/>
      <c r="I6" s="4">
        <v>7200</v>
      </c>
      <c r="K6" s="4">
        <v>0</v>
      </c>
      <c r="M6" s="4">
        <v>80000</v>
      </c>
      <c r="O6" s="4">
        <v>0</v>
      </c>
    </row>
    <row r="7" spans="1:15" x14ac:dyDescent="0.25">
      <c r="A7" s="11" t="s">
        <v>8</v>
      </c>
      <c r="C7" s="15">
        <v>0</v>
      </c>
      <c r="D7" s="23"/>
      <c r="E7" s="5">
        <v>69712.37</v>
      </c>
      <c r="G7" s="4">
        <v>0</v>
      </c>
      <c r="H7" s="19"/>
      <c r="I7" s="4">
        <v>55799.25</v>
      </c>
      <c r="K7" s="4">
        <v>0</v>
      </c>
      <c r="M7" s="4">
        <v>0</v>
      </c>
      <c r="O7" s="4">
        <v>0</v>
      </c>
    </row>
    <row r="8" spans="1:15" x14ac:dyDescent="0.25">
      <c r="A8" s="12" t="s">
        <v>9</v>
      </c>
      <c r="B8" s="29"/>
      <c r="C8" s="15">
        <v>0</v>
      </c>
      <c r="D8" s="23"/>
      <c r="E8" s="5">
        <v>0</v>
      </c>
      <c r="G8" s="4">
        <v>0</v>
      </c>
      <c r="H8" s="19"/>
      <c r="I8" s="4">
        <f>-371.19+200-1305+1000+2518.17</f>
        <v>2041.98</v>
      </c>
      <c r="K8" s="4">
        <v>0</v>
      </c>
      <c r="M8" s="4">
        <v>0</v>
      </c>
      <c r="O8" s="4">
        <v>0</v>
      </c>
    </row>
    <row r="9" spans="1:15" x14ac:dyDescent="0.25">
      <c r="A9" s="12" t="s">
        <v>10</v>
      </c>
      <c r="B9" s="29"/>
      <c r="C9" s="15">
        <v>1000</v>
      </c>
      <c r="D9" s="23"/>
      <c r="E9" s="5">
        <v>3450.25</v>
      </c>
      <c r="G9" s="4">
        <v>2000</v>
      </c>
      <c r="H9" s="19"/>
      <c r="I9" s="4">
        <v>1615.5</v>
      </c>
      <c r="K9" s="4">
        <v>2000</v>
      </c>
      <c r="M9" s="4">
        <v>2000</v>
      </c>
      <c r="O9" s="4">
        <v>2000</v>
      </c>
    </row>
    <row r="10" spans="1:15" x14ac:dyDescent="0.25">
      <c r="A10" s="12" t="s">
        <v>11</v>
      </c>
      <c r="B10" s="29"/>
      <c r="C10" s="15">
        <v>0</v>
      </c>
      <c r="D10" s="23"/>
      <c r="E10" s="5">
        <v>0</v>
      </c>
      <c r="G10" s="4">
        <v>0</v>
      </c>
      <c r="H10" s="19"/>
      <c r="I10" s="4">
        <v>500</v>
      </c>
      <c r="K10" s="4">
        <v>0</v>
      </c>
      <c r="M10" s="4">
        <v>0</v>
      </c>
      <c r="O10" s="4">
        <v>0</v>
      </c>
    </row>
    <row r="11" spans="1:15" x14ac:dyDescent="0.25">
      <c r="A11" s="12" t="s">
        <v>12</v>
      </c>
      <c r="B11" s="29"/>
      <c r="C11" s="15">
        <v>15000</v>
      </c>
      <c r="D11" s="23"/>
      <c r="E11" s="5">
        <v>30320</v>
      </c>
      <c r="G11" s="4">
        <v>35000</v>
      </c>
      <c r="H11" s="19"/>
      <c r="I11" s="4">
        <v>19084.5</v>
      </c>
      <c r="K11" s="4">
        <v>35000</v>
      </c>
      <c r="M11" s="4">
        <v>20000</v>
      </c>
      <c r="O11" s="4">
        <v>35000</v>
      </c>
    </row>
    <row r="12" spans="1:15" x14ac:dyDescent="0.25">
      <c r="A12" s="12" t="s">
        <v>13</v>
      </c>
      <c r="B12" s="29"/>
      <c r="C12" s="15">
        <v>35000</v>
      </c>
      <c r="D12" s="23"/>
      <c r="E12" s="5">
        <v>66118.27</v>
      </c>
      <c r="G12" s="4">
        <v>35000</v>
      </c>
      <c r="H12" s="19"/>
      <c r="I12" s="4">
        <v>76047.5</v>
      </c>
      <c r="K12" s="4">
        <v>35000</v>
      </c>
      <c r="M12" s="4">
        <v>35000</v>
      </c>
      <c r="O12" s="4">
        <v>35000</v>
      </c>
    </row>
    <row r="13" spans="1:15" x14ac:dyDescent="0.25">
      <c r="A13" s="12" t="s">
        <v>14</v>
      </c>
      <c r="B13" s="29"/>
      <c r="C13" s="15">
        <v>150</v>
      </c>
      <c r="D13" s="23"/>
      <c r="E13" s="5">
        <v>323.7</v>
      </c>
      <c r="G13" s="4">
        <v>150</v>
      </c>
      <c r="H13" s="19"/>
      <c r="I13" s="4">
        <v>0</v>
      </c>
      <c r="K13" s="4">
        <v>150</v>
      </c>
      <c r="M13" s="4">
        <v>150</v>
      </c>
      <c r="O13" s="4">
        <v>150</v>
      </c>
    </row>
    <row r="14" spans="1:15" x14ac:dyDescent="0.25">
      <c r="A14" s="13" t="s">
        <v>15</v>
      </c>
      <c r="B14" s="29"/>
      <c r="C14" s="16">
        <f>SUM(C2:C13)</f>
        <v>238150</v>
      </c>
      <c r="D14" s="26"/>
      <c r="E14" s="7">
        <f>SUM(E2:E13)</f>
        <v>400926.63</v>
      </c>
      <c r="G14" s="6">
        <f>SUM(G2:G13)</f>
        <v>264150</v>
      </c>
      <c r="H14" s="21"/>
      <c r="I14" s="6">
        <f>SUM(I2:I13)</f>
        <v>414459.24</v>
      </c>
      <c r="K14" s="6">
        <f>SUM(K2:K13)</f>
        <v>264150</v>
      </c>
      <c r="M14" s="6">
        <f>SUM(M2:M13)</f>
        <v>324150</v>
      </c>
      <c r="O14" s="6">
        <f>SUM(O2:O13)</f>
        <v>264150</v>
      </c>
    </row>
    <row r="15" spans="1:15" x14ac:dyDescent="0.25">
      <c r="A15" s="12"/>
      <c r="B15" s="29"/>
      <c r="C15" s="15"/>
      <c r="D15" s="23"/>
      <c r="E15" s="5"/>
      <c r="G15" s="4"/>
      <c r="H15" s="19"/>
      <c r="I15" s="4"/>
      <c r="K15" s="4"/>
      <c r="M15" s="4"/>
      <c r="O15" s="4"/>
    </row>
    <row r="16" spans="1:15" x14ac:dyDescent="0.25">
      <c r="A16" s="12"/>
      <c r="B16" s="29"/>
      <c r="C16" s="15"/>
      <c r="D16" s="23"/>
      <c r="E16" s="5"/>
      <c r="G16" s="4"/>
      <c r="H16" s="19"/>
      <c r="I16" s="4"/>
      <c r="K16" s="4"/>
      <c r="M16" s="4"/>
      <c r="O16" s="4"/>
    </row>
    <row r="17" spans="1:15" x14ac:dyDescent="0.25">
      <c r="A17" s="12" t="s">
        <v>16</v>
      </c>
      <c r="B17" s="29"/>
      <c r="C17" s="15">
        <v>34000</v>
      </c>
      <c r="D17" s="23"/>
      <c r="E17" s="5">
        <v>31710</v>
      </c>
      <c r="G17" s="4">
        <v>32000</v>
      </c>
      <c r="H17" s="19"/>
      <c r="I17" s="4">
        <v>28890</v>
      </c>
      <c r="K17" s="4">
        <v>32000</v>
      </c>
      <c r="M17" s="4">
        <v>32000</v>
      </c>
      <c r="O17" s="4">
        <v>32000</v>
      </c>
    </row>
    <row r="18" spans="1:15" x14ac:dyDescent="0.25">
      <c r="A18" s="12" t="s">
        <v>17</v>
      </c>
      <c r="B18" s="29"/>
      <c r="C18" s="15">
        <v>8000</v>
      </c>
      <c r="D18" s="23"/>
      <c r="E18" s="5">
        <v>7150</v>
      </c>
      <c r="G18" s="4">
        <v>8000</v>
      </c>
      <c r="H18" s="19"/>
      <c r="I18" s="4">
        <v>6575</v>
      </c>
      <c r="K18" s="4">
        <v>8000</v>
      </c>
      <c r="M18" s="4">
        <v>8000</v>
      </c>
      <c r="O18" s="4">
        <v>8000</v>
      </c>
    </row>
    <row r="19" spans="1:15" x14ac:dyDescent="0.25">
      <c r="A19" s="11" t="s">
        <v>8</v>
      </c>
      <c r="C19" s="15">
        <v>35000</v>
      </c>
      <c r="D19" s="23"/>
      <c r="E19" s="5">
        <v>73532.899999999994</v>
      </c>
      <c r="F19" s="25"/>
      <c r="G19" s="4">
        <v>35000</v>
      </c>
      <c r="H19" s="19"/>
      <c r="I19" s="4">
        <f>8710.83+1573.69+3773.05+2024.5+1145.75+6144.6+8338+1782.7</f>
        <v>33493.119999999995</v>
      </c>
      <c r="K19" s="4">
        <v>35000</v>
      </c>
      <c r="M19" s="4">
        <v>35000</v>
      </c>
      <c r="O19" s="4">
        <v>35000</v>
      </c>
    </row>
    <row r="20" spans="1:15" x14ac:dyDescent="0.25">
      <c r="A20" s="12" t="s">
        <v>18</v>
      </c>
      <c r="B20" s="29"/>
      <c r="C20" s="15">
        <v>250</v>
      </c>
      <c r="D20" s="23"/>
      <c r="E20" s="5">
        <v>0</v>
      </c>
      <c r="G20" s="4">
        <v>250</v>
      </c>
      <c r="H20" s="19"/>
      <c r="I20" s="4">
        <v>0</v>
      </c>
      <c r="K20" s="4">
        <v>250</v>
      </c>
      <c r="M20" s="4">
        <v>250</v>
      </c>
      <c r="O20" s="4">
        <v>250</v>
      </c>
    </row>
    <row r="21" spans="1:15" x14ac:dyDescent="0.25">
      <c r="A21" s="12" t="s">
        <v>19</v>
      </c>
      <c r="B21" s="29"/>
      <c r="C21" s="15">
        <v>15000</v>
      </c>
      <c r="D21" s="23"/>
      <c r="E21" s="5">
        <v>53440.21</v>
      </c>
      <c r="G21" s="4">
        <v>15000</v>
      </c>
      <c r="H21" s="19"/>
      <c r="I21" s="4">
        <v>8560.07</v>
      </c>
      <c r="K21" s="4">
        <v>15000</v>
      </c>
      <c r="M21" s="4">
        <v>15000</v>
      </c>
      <c r="O21" s="4">
        <v>15000</v>
      </c>
    </row>
    <row r="22" spans="1:15" x14ac:dyDescent="0.25">
      <c r="A22" s="12" t="s">
        <v>20</v>
      </c>
      <c r="B22" s="29"/>
      <c r="C22" s="15">
        <v>0</v>
      </c>
      <c r="D22" s="23"/>
      <c r="E22" s="5">
        <v>0</v>
      </c>
      <c r="G22" s="4">
        <v>0</v>
      </c>
      <c r="H22" s="19"/>
      <c r="I22" s="4">
        <v>0</v>
      </c>
      <c r="K22" s="4">
        <v>0</v>
      </c>
      <c r="M22" s="4">
        <v>0</v>
      </c>
      <c r="O22" s="4">
        <v>0</v>
      </c>
    </row>
    <row r="23" spans="1:15" x14ac:dyDescent="0.25">
      <c r="A23" s="12" t="s">
        <v>21</v>
      </c>
      <c r="B23" s="29"/>
      <c r="C23" s="15">
        <v>5000</v>
      </c>
      <c r="D23" s="23"/>
      <c r="E23" s="5">
        <v>2300</v>
      </c>
      <c r="G23" s="4">
        <v>5000</v>
      </c>
      <c r="H23" s="19"/>
      <c r="I23" s="4">
        <v>9333</v>
      </c>
      <c r="K23" s="4">
        <v>5000</v>
      </c>
      <c r="M23" s="4">
        <v>5000</v>
      </c>
      <c r="O23" s="4">
        <v>5000</v>
      </c>
    </row>
    <row r="24" spans="1:15" x14ac:dyDescent="0.25">
      <c r="A24" s="12" t="s">
        <v>22</v>
      </c>
      <c r="B24" s="29"/>
      <c r="C24" s="15">
        <v>1000</v>
      </c>
      <c r="D24" s="23"/>
      <c r="E24" s="5">
        <v>0</v>
      </c>
      <c r="G24" s="4">
        <v>1000</v>
      </c>
      <c r="H24" s="19"/>
      <c r="I24" s="4">
        <v>0</v>
      </c>
      <c r="K24" s="4">
        <v>1000</v>
      </c>
      <c r="M24" s="4">
        <v>16000</v>
      </c>
      <c r="O24" s="4">
        <v>16000</v>
      </c>
    </row>
    <row r="25" spans="1:15" x14ac:dyDescent="0.25">
      <c r="A25" s="12" t="s">
        <v>23</v>
      </c>
      <c r="B25" s="29"/>
      <c r="C25" s="15">
        <v>10000</v>
      </c>
      <c r="D25" s="23"/>
      <c r="E25" s="5">
        <v>8807.2000000000007</v>
      </c>
      <c r="G25" s="4">
        <v>10000</v>
      </c>
      <c r="H25" s="19"/>
      <c r="I25" s="4">
        <v>8982.7099999999991</v>
      </c>
      <c r="K25" s="4">
        <v>10000</v>
      </c>
      <c r="M25" s="4">
        <v>10000</v>
      </c>
      <c r="O25" s="4">
        <v>10000</v>
      </c>
    </row>
    <row r="26" spans="1:15" x14ac:dyDescent="0.25">
      <c r="A26" s="12" t="s">
        <v>24</v>
      </c>
      <c r="B26" s="29"/>
      <c r="C26" s="15">
        <v>500</v>
      </c>
      <c r="D26" s="23"/>
      <c r="E26" s="5">
        <v>0</v>
      </c>
      <c r="G26" s="4">
        <v>500</v>
      </c>
      <c r="H26" s="19"/>
      <c r="I26" s="4">
        <v>0</v>
      </c>
      <c r="K26" s="4">
        <v>500</v>
      </c>
      <c r="M26" s="4">
        <v>500</v>
      </c>
      <c r="O26" s="4">
        <v>500</v>
      </c>
    </row>
    <row r="27" spans="1:15" x14ac:dyDescent="0.25">
      <c r="A27" s="12" t="s">
        <v>25</v>
      </c>
      <c r="B27" s="29"/>
      <c r="C27" s="15">
        <v>10000</v>
      </c>
      <c r="D27" s="23"/>
      <c r="E27" s="5">
        <v>14908.75</v>
      </c>
      <c r="G27" s="4">
        <v>10000</v>
      </c>
      <c r="H27" s="19"/>
      <c r="I27" s="4">
        <v>8541.42</v>
      </c>
      <c r="K27" s="4">
        <v>10000</v>
      </c>
      <c r="M27" s="4">
        <v>10000</v>
      </c>
      <c r="O27" s="4">
        <v>10000</v>
      </c>
    </row>
    <row r="28" spans="1:15" x14ac:dyDescent="0.25">
      <c r="A28" s="12" t="s">
        <v>26</v>
      </c>
      <c r="B28" s="29"/>
      <c r="C28" s="15">
        <v>1100</v>
      </c>
      <c r="D28" s="23"/>
      <c r="E28" s="5">
        <v>1428</v>
      </c>
      <c r="G28" s="4">
        <v>1100</v>
      </c>
      <c r="H28" s="19"/>
      <c r="I28" s="4">
        <v>1428</v>
      </c>
      <c r="K28" s="4">
        <v>1100</v>
      </c>
      <c r="M28" s="4">
        <v>1500</v>
      </c>
      <c r="O28" s="4">
        <v>1100</v>
      </c>
    </row>
    <row r="29" spans="1:15" x14ac:dyDescent="0.25">
      <c r="A29" s="12" t="s">
        <v>27</v>
      </c>
      <c r="B29" s="29"/>
      <c r="C29" s="15">
        <v>1000</v>
      </c>
      <c r="D29" s="23"/>
      <c r="E29" s="5">
        <v>835.9</v>
      </c>
      <c r="G29" s="4">
        <v>1000</v>
      </c>
      <c r="H29" s="19"/>
      <c r="I29" s="4">
        <v>1255.9000000000001</v>
      </c>
      <c r="K29" s="4">
        <v>1000</v>
      </c>
      <c r="M29" s="4">
        <v>1000</v>
      </c>
      <c r="O29" s="4">
        <v>1000</v>
      </c>
    </row>
    <row r="30" spans="1:15" x14ac:dyDescent="0.25">
      <c r="A30" s="12" t="s">
        <v>28</v>
      </c>
      <c r="B30" s="29"/>
      <c r="C30" s="15">
        <v>12000</v>
      </c>
      <c r="D30" s="23"/>
      <c r="E30" s="5">
        <v>12000</v>
      </c>
      <c r="G30" s="4">
        <v>15000</v>
      </c>
      <c r="H30" s="19"/>
      <c r="I30" s="4">
        <v>15000</v>
      </c>
      <c r="K30" s="4">
        <v>15000</v>
      </c>
      <c r="M30" s="4">
        <v>15000</v>
      </c>
      <c r="O30" s="4">
        <v>15000</v>
      </c>
    </row>
    <row r="31" spans="1:15" x14ac:dyDescent="0.25">
      <c r="A31" s="12" t="s">
        <v>29</v>
      </c>
      <c r="B31" s="29"/>
      <c r="C31" s="15">
        <v>7000</v>
      </c>
      <c r="D31" s="23"/>
      <c r="E31" s="5">
        <v>2657.3</v>
      </c>
      <c r="G31" s="4">
        <v>4000</v>
      </c>
      <c r="H31" s="19"/>
      <c r="I31" s="4">
        <v>5255.14</v>
      </c>
      <c r="K31" s="4">
        <v>4000</v>
      </c>
      <c r="M31" s="4">
        <v>7500</v>
      </c>
      <c r="O31" s="4">
        <v>4000</v>
      </c>
    </row>
    <row r="32" spans="1:15" x14ac:dyDescent="0.25">
      <c r="A32" s="12" t="s">
        <v>30</v>
      </c>
      <c r="B32" s="29"/>
      <c r="C32" s="15">
        <v>3000</v>
      </c>
      <c r="D32" s="23"/>
      <c r="E32" s="5">
        <v>1554</v>
      </c>
      <c r="G32" s="4">
        <v>2000</v>
      </c>
      <c r="H32" s="19"/>
      <c r="I32" s="4">
        <v>3131.49</v>
      </c>
      <c r="K32" s="4">
        <v>2000</v>
      </c>
      <c r="M32" s="4">
        <v>3500</v>
      </c>
      <c r="O32" s="4">
        <v>2000</v>
      </c>
    </row>
    <row r="33" spans="1:15" x14ac:dyDescent="0.25">
      <c r="A33" s="12" t="s">
        <v>31</v>
      </c>
      <c r="B33" s="29"/>
      <c r="C33" s="15">
        <v>3000</v>
      </c>
      <c r="D33" s="23"/>
      <c r="E33" s="5">
        <v>2445.42</v>
      </c>
      <c r="G33" s="4">
        <v>3000</v>
      </c>
      <c r="H33" s="19"/>
      <c r="I33" s="4">
        <v>2712.33</v>
      </c>
      <c r="K33" s="4">
        <v>3000</v>
      </c>
      <c r="M33" s="4">
        <v>3000</v>
      </c>
      <c r="O33" s="4">
        <v>3000</v>
      </c>
    </row>
    <row r="34" spans="1:15" x14ac:dyDescent="0.25">
      <c r="A34" s="12" t="s">
        <v>9</v>
      </c>
      <c r="B34" s="29"/>
      <c r="C34" s="15">
        <v>4000</v>
      </c>
      <c r="D34" s="23"/>
      <c r="E34" s="4">
        <v>3884.26</v>
      </c>
      <c r="G34" s="4">
        <v>4000</v>
      </c>
      <c r="H34" s="19"/>
      <c r="I34" s="4">
        <v>12885.77</v>
      </c>
      <c r="K34" s="4">
        <v>4000</v>
      </c>
      <c r="M34" s="4">
        <v>4000</v>
      </c>
      <c r="O34" s="4">
        <v>4000</v>
      </c>
    </row>
    <row r="35" spans="1:15" x14ac:dyDescent="0.25">
      <c r="A35" s="12" t="s">
        <v>14</v>
      </c>
      <c r="B35" s="29"/>
      <c r="C35" s="15">
        <v>3000</v>
      </c>
      <c r="D35" s="23"/>
      <c r="E35" s="5">
        <v>4551.8500000000004</v>
      </c>
      <c r="G35" s="4">
        <v>5000</v>
      </c>
      <c r="H35" s="19"/>
      <c r="I35" s="4">
        <v>3108.03</v>
      </c>
      <c r="K35" s="4">
        <v>5000</v>
      </c>
      <c r="M35" s="4">
        <v>3000</v>
      </c>
      <c r="O35" s="4">
        <v>5000</v>
      </c>
    </row>
    <row r="36" spans="1:15" x14ac:dyDescent="0.25">
      <c r="A36" s="12" t="s">
        <v>32</v>
      </c>
      <c r="B36" s="29"/>
      <c r="C36" s="15">
        <v>35000</v>
      </c>
      <c r="D36" s="23"/>
      <c r="E36" s="5">
        <v>43480</v>
      </c>
      <c r="G36" s="4">
        <v>35000</v>
      </c>
      <c r="H36" s="19"/>
      <c r="I36" s="4">
        <v>89580</v>
      </c>
      <c r="K36" s="4">
        <v>35000</v>
      </c>
      <c r="M36" s="4">
        <v>35000</v>
      </c>
      <c r="O36" s="4">
        <v>35000</v>
      </c>
    </row>
    <row r="37" spans="1:15" x14ac:dyDescent="0.25">
      <c r="A37" s="12" t="s">
        <v>33</v>
      </c>
      <c r="B37" s="29"/>
      <c r="C37" s="15">
        <v>150</v>
      </c>
      <c r="D37" s="23"/>
      <c r="E37" s="5">
        <v>1811.95</v>
      </c>
      <c r="G37" s="4">
        <v>2000</v>
      </c>
      <c r="H37" s="19"/>
      <c r="I37" s="4">
        <v>1821.95</v>
      </c>
      <c r="K37" s="4">
        <v>2000</v>
      </c>
      <c r="M37" s="4">
        <v>2000</v>
      </c>
      <c r="O37" s="4">
        <v>2000</v>
      </c>
    </row>
    <row r="38" spans="1:15" x14ac:dyDescent="0.25">
      <c r="A38" s="12" t="s">
        <v>34</v>
      </c>
      <c r="B38" s="29"/>
      <c r="C38" s="15">
        <v>25000</v>
      </c>
      <c r="D38" s="23"/>
      <c r="E38" s="5">
        <v>28014.45</v>
      </c>
      <c r="G38" s="4">
        <v>25000</v>
      </c>
      <c r="H38" s="19"/>
      <c r="I38" s="4">
        <v>34669.480000000003</v>
      </c>
      <c r="K38" s="4">
        <v>25000</v>
      </c>
      <c r="M38" s="4">
        <v>25000</v>
      </c>
      <c r="O38" s="4">
        <v>25000</v>
      </c>
    </row>
    <row r="39" spans="1:15" x14ac:dyDescent="0.25">
      <c r="A39" s="12" t="s">
        <v>35</v>
      </c>
      <c r="B39" s="29"/>
      <c r="C39" s="15">
        <v>45000</v>
      </c>
      <c r="D39" s="23"/>
      <c r="E39" s="5">
        <v>54380.15</v>
      </c>
      <c r="G39" s="4">
        <v>45000</v>
      </c>
      <c r="H39" s="19"/>
      <c r="I39" s="4">
        <v>76843.8</v>
      </c>
      <c r="K39" s="4">
        <v>45000</v>
      </c>
      <c r="M39" s="4">
        <v>75000</v>
      </c>
      <c r="O39" s="4">
        <v>45000</v>
      </c>
    </row>
    <row r="40" spans="1:15" x14ac:dyDescent="0.25">
      <c r="A40" s="12" t="s">
        <v>36</v>
      </c>
      <c r="B40" s="29"/>
      <c r="C40" s="15">
        <v>20000</v>
      </c>
      <c r="D40" s="23"/>
      <c r="E40" s="5">
        <v>20202.650000000001</v>
      </c>
      <c r="G40" s="4">
        <v>20000</v>
      </c>
      <c r="H40" s="19"/>
      <c r="I40" s="4">
        <v>20430.400000000001</v>
      </c>
      <c r="K40" s="4">
        <v>20000</v>
      </c>
      <c r="M40" s="4">
        <v>20000</v>
      </c>
      <c r="O40" s="4">
        <v>20000</v>
      </c>
    </row>
    <row r="41" spans="1:15" x14ac:dyDescent="0.25">
      <c r="A41" s="12" t="s">
        <v>37</v>
      </c>
      <c r="B41" s="29"/>
      <c r="C41" s="15">
        <v>7000</v>
      </c>
      <c r="D41" s="23"/>
      <c r="E41" s="5">
        <v>0</v>
      </c>
      <c r="G41" s="4">
        <v>7000</v>
      </c>
      <c r="H41" s="19"/>
      <c r="I41" s="4">
        <v>13000</v>
      </c>
      <c r="K41" s="4">
        <v>7000</v>
      </c>
      <c r="M41" s="4">
        <v>7000</v>
      </c>
      <c r="O41" s="4">
        <v>7000</v>
      </c>
    </row>
    <row r="42" spans="1:15" x14ac:dyDescent="0.25">
      <c r="A42" s="12" t="s">
        <v>38</v>
      </c>
      <c r="B42" s="29"/>
      <c r="C42" s="15">
        <f>320000-50000</f>
        <v>270000</v>
      </c>
      <c r="D42" s="23"/>
      <c r="E42" s="5">
        <v>0</v>
      </c>
      <c r="G42" s="4">
        <v>270000</v>
      </c>
      <c r="H42" s="19"/>
      <c r="I42" s="4">
        <v>401802.6</v>
      </c>
      <c r="K42" s="4">
        <v>0</v>
      </c>
      <c r="M42" s="4">
        <v>0</v>
      </c>
      <c r="O42" s="4">
        <v>0</v>
      </c>
    </row>
    <row r="43" spans="1:15" x14ac:dyDescent="0.25">
      <c r="A43" s="12"/>
      <c r="B43" s="29"/>
      <c r="C43" s="15"/>
      <c r="D43" s="23"/>
      <c r="E43" s="5"/>
      <c r="G43" s="4"/>
      <c r="H43" s="19"/>
      <c r="I43" s="4"/>
      <c r="K43" s="4"/>
      <c r="M43" s="4"/>
      <c r="O43" s="4"/>
    </row>
    <row r="44" spans="1:15" x14ac:dyDescent="0.25">
      <c r="A44" s="12" t="s">
        <v>39</v>
      </c>
      <c r="B44" s="29"/>
      <c r="C44" s="15">
        <v>5000</v>
      </c>
      <c r="D44" s="23"/>
      <c r="E44" s="5">
        <v>19317.93</v>
      </c>
      <c r="G44" s="4">
        <v>5000</v>
      </c>
      <c r="H44" s="19"/>
      <c r="I44" s="4">
        <v>7467.54</v>
      </c>
      <c r="K44" s="4">
        <v>5000</v>
      </c>
      <c r="M44" s="4">
        <v>5000</v>
      </c>
      <c r="O44" s="4">
        <v>5000</v>
      </c>
    </row>
    <row r="45" spans="1:15" x14ac:dyDescent="0.25">
      <c r="A45" s="12" t="s">
        <v>40</v>
      </c>
      <c r="B45" s="29"/>
      <c r="C45" s="15">
        <v>75000</v>
      </c>
      <c r="D45" s="23"/>
      <c r="E45" s="5"/>
      <c r="G45" s="4">
        <v>0</v>
      </c>
      <c r="H45" s="19"/>
      <c r="I45" s="4">
        <v>0</v>
      </c>
      <c r="K45" s="4">
        <v>0</v>
      </c>
      <c r="M45" s="4">
        <v>0</v>
      </c>
      <c r="O45" s="4">
        <v>0</v>
      </c>
    </row>
    <row r="46" spans="1:15" x14ac:dyDescent="0.25">
      <c r="A46" s="14" t="s">
        <v>41</v>
      </c>
      <c r="B46" s="29"/>
      <c r="C46" s="17">
        <f>SUM(C17:C45)</f>
        <v>635000</v>
      </c>
      <c r="D46" s="26"/>
      <c r="E46" s="8">
        <f>SUM(E17:E45)</f>
        <v>388412.9200000001</v>
      </c>
      <c r="G46" s="8">
        <f>SUM(G17:G45)</f>
        <v>560850</v>
      </c>
      <c r="H46" s="21"/>
      <c r="I46" s="8">
        <f>SUM(I17:I45)</f>
        <v>794767.75</v>
      </c>
      <c r="J46" s="9"/>
      <c r="K46" s="8">
        <f>SUM(K17:K45)</f>
        <v>290850</v>
      </c>
      <c r="M46" s="8">
        <f>SUM(M17:M45)</f>
        <v>339250</v>
      </c>
      <c r="O46" s="8">
        <f>SUM(O17:O45)</f>
        <v>305850</v>
      </c>
    </row>
    <row r="47" spans="1:15" x14ac:dyDescent="0.25">
      <c r="A47" s="11"/>
      <c r="C47" s="15"/>
      <c r="D47" s="23"/>
      <c r="E47" s="5"/>
      <c r="G47" s="4"/>
      <c r="H47" s="19"/>
      <c r="I47" s="4"/>
      <c r="K47" s="4"/>
      <c r="M47" s="4"/>
      <c r="O47" s="4"/>
    </row>
    <row r="48" spans="1:15" x14ac:dyDescent="0.25">
      <c r="A48" s="14" t="s">
        <v>42</v>
      </c>
      <c r="B48" s="29"/>
      <c r="C48" s="18">
        <f>C14-C46</f>
        <v>-396850</v>
      </c>
      <c r="D48" s="27"/>
      <c r="E48" s="10">
        <f>E14-E46</f>
        <v>12513.709999999905</v>
      </c>
      <c r="G48" s="10">
        <f>G14-G46</f>
        <v>-296700</v>
      </c>
      <c r="H48" s="22"/>
      <c r="I48" s="10">
        <f>I14-I46</f>
        <v>-380308.51</v>
      </c>
      <c r="J48" s="9"/>
      <c r="K48" s="10">
        <f>K14-K46</f>
        <v>-26700</v>
      </c>
      <c r="M48" s="10">
        <f>M14-M46</f>
        <v>-15100</v>
      </c>
      <c r="O48" s="10">
        <f>O14-O46</f>
        <v>-41700</v>
      </c>
    </row>
    <row r="49" spans="3:15" x14ac:dyDescent="0.25">
      <c r="C49" s="1"/>
      <c r="D49" s="23"/>
      <c r="E49" s="2"/>
      <c r="G49" s="1"/>
      <c r="H49" s="23"/>
      <c r="I49" s="1"/>
      <c r="K49" s="1"/>
      <c r="M49" s="1"/>
      <c r="O49" s="1"/>
    </row>
    <row r="50" spans="3:15" x14ac:dyDescent="0.25">
      <c r="C50" s="1"/>
      <c r="D50" s="23"/>
      <c r="E50" s="2"/>
      <c r="G50" s="1"/>
      <c r="H50" s="23"/>
      <c r="I50" s="1"/>
      <c r="K50" s="1"/>
      <c r="M50" s="1"/>
      <c r="O50" s="1"/>
    </row>
    <row r="51" spans="3:15" x14ac:dyDescent="0.25">
      <c r="C51" s="1"/>
      <c r="D51" s="23"/>
      <c r="E51" s="2"/>
      <c r="G51" s="1"/>
      <c r="H51" s="23"/>
      <c r="I51" s="1"/>
      <c r="K51" s="1"/>
      <c r="M51" s="1"/>
      <c r="O51" s="1"/>
    </row>
    <row r="52" spans="3:15" x14ac:dyDescent="0.25">
      <c r="C52" s="1"/>
      <c r="D52" s="23"/>
      <c r="E52" s="3"/>
      <c r="G52" s="1"/>
      <c r="H52" s="23"/>
      <c r="I52" s="1"/>
      <c r="K52" s="1"/>
      <c r="M52" s="1"/>
      <c r="O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Graae</dc:creator>
  <cp:keywords/>
  <dc:description/>
  <cp:lastModifiedBy>Andersen, Martin Andre'</cp:lastModifiedBy>
  <cp:revision/>
  <cp:lastPrinted>2022-02-23T17:48:08Z</cp:lastPrinted>
  <dcterms:created xsi:type="dcterms:W3CDTF">2017-01-20T16:00:33Z</dcterms:created>
  <dcterms:modified xsi:type="dcterms:W3CDTF">2023-02-20T20:29:23Z</dcterms:modified>
  <cp:category/>
  <cp:contentStatus/>
</cp:coreProperties>
</file>